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S:\Advice\Transport\Transport Advice\eCargo Bike 2019-2020\Local Authority offering\Final docs\"/>
    </mc:Choice>
  </mc:AlternateContent>
  <xr:revisionPtr revIDLastSave="0" documentId="13_ncr:1_{B5CFA46B-A7AA-4EAC-BA4D-1CD0FF97EC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0" i="1"/>
  <c r="E9" i="1"/>
  <c r="E13" i="1"/>
  <c r="E12" i="1"/>
  <c r="E11" i="1"/>
  <c r="E7" i="1"/>
  <c r="E6" i="1"/>
  <c r="C26" i="1" l="1"/>
  <c r="C25" i="1"/>
  <c r="C32" i="1"/>
  <c r="B37" i="1" l="1"/>
  <c r="C27" i="1"/>
  <c r="C33" i="1"/>
  <c r="B36" i="1" l="1"/>
</calcChain>
</file>

<file path=xl/sharedStrings.xml><?xml version="1.0" encoding="utf-8"?>
<sst xmlns="http://schemas.openxmlformats.org/spreadsheetml/2006/main" count="55" uniqueCount="35">
  <si>
    <t xml:space="preserve">Project Costs (Including any in-kind costs) </t>
  </si>
  <si>
    <t>Total Cash Match</t>
  </si>
  <si>
    <t>Total Project Cost</t>
  </si>
  <si>
    <t>Eligible Equipment</t>
  </si>
  <si>
    <t>Total Funding Package</t>
  </si>
  <si>
    <t>Total Cash Available (Requested + Match Cash)</t>
  </si>
  <si>
    <t>Project Budget</t>
  </si>
  <si>
    <t>Funding summary</t>
  </si>
  <si>
    <t>Project costs summary</t>
  </si>
  <si>
    <t>Type of expenditure (please select from drop-down menu)</t>
  </si>
  <si>
    <t>Item Description (please insert description)</t>
  </si>
  <si>
    <t>subtotal</t>
  </si>
  <si>
    <t>Internal consistency checks</t>
  </si>
  <si>
    <t>Project costs</t>
  </si>
  <si>
    <t>Total funding equals total costs?</t>
  </si>
  <si>
    <t>Total cash equals eligible equipment?</t>
  </si>
  <si>
    <t>Operations/Non Equipment/Ineligble Equipment</t>
  </si>
  <si>
    <t>Source of funding (i.e. eCargo Bike Grant Fund, other match funding source, in-kind contribution or mix - if mixed, please describe; if other source, please name)</t>
  </si>
  <si>
    <t xml:space="preserve">Total requested from eCargo Bike Grant Fund </t>
  </si>
  <si>
    <t>Organisation supported (if internal, write local authority name)</t>
  </si>
  <si>
    <t>Somerset County Council</t>
  </si>
  <si>
    <t xml:space="preserve">Eco Couriers </t>
  </si>
  <si>
    <t>Council funded</t>
  </si>
  <si>
    <t xml:space="preserve">Council funded </t>
  </si>
  <si>
    <t>Item frequency</t>
  </si>
  <si>
    <t>Helmets</t>
  </si>
  <si>
    <t>Locks</t>
  </si>
  <si>
    <t xml:space="preserve">Reflective vests </t>
  </si>
  <si>
    <t xml:space="preserve">eCargo Bikes </t>
  </si>
  <si>
    <t>eCargo boxes</t>
  </si>
  <si>
    <t xml:space="preserve">Bath florists </t>
  </si>
  <si>
    <t>eCargo trial centre</t>
  </si>
  <si>
    <t>eCargo Bike Grant Fund, local authority scheme - Finances Spreadsheet - 2019/20</t>
  </si>
  <si>
    <t>eCargo Bike Grant Fund, LA scheme</t>
  </si>
  <si>
    <t xml:space="preserve">MIX - eCargo Bike Grant Fund, LA scheme and council funded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</si>
</sst>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511E26"/>
      <name val="Calibri"/>
      <family val="2"/>
      <scheme val="minor"/>
    </font>
    <font>
      <sz val="11"/>
      <color rgb="FF511E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11E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511E2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511E26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0" fontId="6" fillId="0" borderId="0" xfId="0" applyFont="1"/>
    <xf numFmtId="0" fontId="7" fillId="0" borderId="3" xfId="0" applyFont="1" applyBorder="1"/>
    <xf numFmtId="0" fontId="0" fillId="0" borderId="3" xfId="0" applyBorder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wrapText="1"/>
    </xf>
    <xf numFmtId="0" fontId="2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/>
    <xf numFmtId="0" fontId="4" fillId="2" borderId="0" xfId="0" applyFont="1" applyFill="1"/>
    <xf numFmtId="0" fontId="0" fillId="0" borderId="6" xfId="0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164" fontId="5" fillId="3" borderId="1" xfId="1" applyNumberFormat="1" applyFont="1" applyFill="1" applyBorder="1"/>
    <xf numFmtId="0" fontId="3" fillId="3" borderId="1" xfId="0" applyFont="1" applyFill="1" applyBorder="1"/>
    <xf numFmtId="0" fontId="0" fillId="3" borderId="1" xfId="0" applyFill="1" applyBorder="1"/>
    <xf numFmtId="164" fontId="3" fillId="3" borderId="1" xfId="1" applyNumberFormat="1" applyFont="1" applyFill="1" applyBorder="1"/>
    <xf numFmtId="164" fontId="5" fillId="0" borderId="2" xfId="0" applyNumberFormat="1" applyFont="1" applyFill="1" applyBorder="1"/>
    <xf numFmtId="164" fontId="5" fillId="3" borderId="2" xfId="0" applyNumberFormat="1" applyFont="1" applyFill="1" applyBorder="1"/>
    <xf numFmtId="164" fontId="3" fillId="3" borderId="2" xfId="0" applyNumberFormat="1" applyFont="1" applyFill="1" applyBorder="1"/>
    <xf numFmtId="0" fontId="5" fillId="3" borderId="9" xfId="0" applyFont="1" applyFill="1" applyBorder="1"/>
    <xf numFmtId="0" fontId="5" fillId="3" borderId="2" xfId="0" applyFont="1" applyFill="1" applyBorder="1"/>
    <xf numFmtId="0" fontId="3" fillId="3" borderId="9" xfId="0" applyFont="1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0" fillId="0" borderId="4" xfId="0" applyNumberFormat="1" applyBorder="1"/>
    <xf numFmtId="0" fontId="0" fillId="4" borderId="4" xfId="0" applyFill="1" applyBorder="1"/>
    <xf numFmtId="0" fontId="0" fillId="4" borderId="4" xfId="0" applyNumberFormat="1" applyFill="1" applyBorder="1"/>
    <xf numFmtId="164" fontId="0" fillId="4" borderId="4" xfId="1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</cellXfs>
  <cellStyles count="2">
    <cellStyle name="Currency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11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F14" sqref="F14"/>
    </sheetView>
  </sheetViews>
  <sheetFormatPr defaultRowHeight="14.4" x14ac:dyDescent="0.3"/>
  <cols>
    <col min="1" max="1" width="36.44140625" customWidth="1"/>
    <col min="2" max="2" width="11.88671875" customWidth="1"/>
    <col min="3" max="3" width="36.44140625" customWidth="1"/>
    <col min="4" max="4" width="28.109375" customWidth="1"/>
    <col min="5" max="5" width="20" customWidth="1"/>
    <col min="6" max="6" width="50.6640625" customWidth="1"/>
    <col min="7" max="7" width="43.44140625" customWidth="1"/>
    <col min="8" max="8" width="24.109375" customWidth="1"/>
  </cols>
  <sheetData>
    <row r="1" spans="1:6" x14ac:dyDescent="0.3">
      <c r="A1" s="7" t="s">
        <v>32</v>
      </c>
    </row>
    <row r="2" spans="1:6" x14ac:dyDescent="0.3">
      <c r="A2" s="8" t="s">
        <v>6</v>
      </c>
      <c r="C2" s="9"/>
      <c r="D2" s="9"/>
      <c r="E2" s="9"/>
      <c r="F2" s="9"/>
    </row>
    <row r="3" spans="1:6" x14ac:dyDescent="0.3">
      <c r="B3" s="17"/>
      <c r="C3" s="17"/>
      <c r="D3" s="17"/>
      <c r="E3" s="17"/>
      <c r="F3" s="17"/>
    </row>
    <row r="4" spans="1:6" x14ac:dyDescent="0.3">
      <c r="A4" s="19" t="s">
        <v>13</v>
      </c>
      <c r="B4" s="13"/>
      <c r="C4" s="13"/>
      <c r="D4" s="13"/>
      <c r="E4" s="13"/>
      <c r="F4" s="18"/>
    </row>
    <row r="5" spans="1:6" ht="43.2" x14ac:dyDescent="0.3">
      <c r="A5" s="10" t="s">
        <v>10</v>
      </c>
      <c r="B5" s="11" t="s">
        <v>24</v>
      </c>
      <c r="C5" s="11" t="s">
        <v>9</v>
      </c>
      <c r="D5" s="11" t="s">
        <v>19</v>
      </c>
      <c r="E5" s="11" t="s">
        <v>0</v>
      </c>
      <c r="F5" s="12" t="s">
        <v>17</v>
      </c>
    </row>
    <row r="6" spans="1:6" x14ac:dyDescent="0.3">
      <c r="A6" s="35" t="s">
        <v>28</v>
      </c>
      <c r="B6" s="35">
        <v>20</v>
      </c>
      <c r="C6" s="35" t="s">
        <v>3</v>
      </c>
      <c r="D6" s="36" t="s">
        <v>21</v>
      </c>
      <c r="E6" s="37">
        <f>20*5000</f>
        <v>100000</v>
      </c>
      <c r="F6" s="35" t="s">
        <v>33</v>
      </c>
    </row>
    <row r="7" spans="1:6" x14ac:dyDescent="0.3">
      <c r="A7" s="35" t="s">
        <v>29</v>
      </c>
      <c r="B7" s="38">
        <v>10</v>
      </c>
      <c r="C7" s="38" t="s">
        <v>3</v>
      </c>
      <c r="D7" s="36" t="s">
        <v>21</v>
      </c>
      <c r="E7" s="39">
        <f>10*200</f>
        <v>2000</v>
      </c>
      <c r="F7" s="38" t="s">
        <v>33</v>
      </c>
    </row>
    <row r="8" spans="1:6" x14ac:dyDescent="0.3">
      <c r="A8" s="35" t="s">
        <v>28</v>
      </c>
      <c r="B8" s="38">
        <v>2</v>
      </c>
      <c r="C8" s="38" t="s">
        <v>3</v>
      </c>
      <c r="D8" s="36" t="s">
        <v>31</v>
      </c>
      <c r="E8" s="39">
        <f>2*5000</f>
        <v>10000</v>
      </c>
      <c r="F8" s="38" t="s">
        <v>33</v>
      </c>
    </row>
    <row r="9" spans="1:6" x14ac:dyDescent="0.3">
      <c r="A9" s="35" t="s">
        <v>28</v>
      </c>
      <c r="B9" s="38">
        <v>1</v>
      </c>
      <c r="C9" s="38" t="s">
        <v>3</v>
      </c>
      <c r="D9" s="36" t="s">
        <v>30</v>
      </c>
      <c r="E9" s="39">
        <f>1*5000</f>
        <v>5000</v>
      </c>
      <c r="F9" s="38" t="s">
        <v>33</v>
      </c>
    </row>
    <row r="10" spans="1:6" x14ac:dyDescent="0.3">
      <c r="A10" s="35" t="s">
        <v>28</v>
      </c>
      <c r="B10" s="38">
        <v>10</v>
      </c>
      <c r="C10" s="38" t="s">
        <v>3</v>
      </c>
      <c r="D10" s="36" t="s">
        <v>20</v>
      </c>
      <c r="E10" s="39">
        <f>10*5000</f>
        <v>50000</v>
      </c>
      <c r="F10" s="38" t="s">
        <v>34</v>
      </c>
    </row>
    <row r="11" spans="1:6" x14ac:dyDescent="0.3">
      <c r="A11" s="38" t="s">
        <v>25</v>
      </c>
      <c r="B11" s="38">
        <v>10</v>
      </c>
      <c r="C11" s="38" t="s">
        <v>16</v>
      </c>
      <c r="D11" s="36" t="s">
        <v>20</v>
      </c>
      <c r="E11" s="39">
        <f>10*30</f>
        <v>300</v>
      </c>
      <c r="F11" s="38" t="s">
        <v>22</v>
      </c>
    </row>
    <row r="12" spans="1:6" x14ac:dyDescent="0.3">
      <c r="A12" s="38" t="s">
        <v>26</v>
      </c>
      <c r="B12" s="38">
        <v>10</v>
      </c>
      <c r="C12" s="38" t="s">
        <v>16</v>
      </c>
      <c r="D12" s="36" t="s">
        <v>20</v>
      </c>
      <c r="E12" s="39">
        <f>10*40</f>
        <v>400</v>
      </c>
      <c r="F12" s="38" t="s">
        <v>22</v>
      </c>
    </row>
    <row r="13" spans="1:6" x14ac:dyDescent="0.3">
      <c r="A13" s="38" t="s">
        <v>27</v>
      </c>
      <c r="B13" s="38">
        <v>5</v>
      </c>
      <c r="C13" s="38" t="s">
        <v>16</v>
      </c>
      <c r="D13" s="36" t="s">
        <v>20</v>
      </c>
      <c r="E13" s="39">
        <f>5*15</f>
        <v>75</v>
      </c>
      <c r="F13" s="38" t="s">
        <v>23</v>
      </c>
    </row>
    <row r="14" spans="1:6" x14ac:dyDescent="0.3">
      <c r="A14" s="4"/>
      <c r="B14" s="4"/>
      <c r="C14" s="4"/>
      <c r="D14" s="34"/>
      <c r="E14" s="5">
        <v>0</v>
      </c>
      <c r="F14" s="4"/>
    </row>
    <row r="15" spans="1:6" x14ac:dyDescent="0.3">
      <c r="A15" s="4"/>
      <c r="B15" s="4"/>
      <c r="C15" s="4"/>
      <c r="D15" s="34"/>
      <c r="E15" s="5">
        <v>0</v>
      </c>
      <c r="F15" s="4"/>
    </row>
    <row r="16" spans="1:6" x14ac:dyDescent="0.3">
      <c r="A16" s="4"/>
      <c r="B16" s="4"/>
      <c r="C16" s="4"/>
      <c r="D16" s="34"/>
      <c r="E16" s="5">
        <v>0</v>
      </c>
      <c r="F16" s="4"/>
    </row>
    <row r="17" spans="1:6" x14ac:dyDescent="0.3">
      <c r="A17" s="4"/>
      <c r="B17" s="4"/>
      <c r="C17" s="4"/>
      <c r="D17" s="34"/>
      <c r="E17" s="5">
        <v>0</v>
      </c>
      <c r="F17" s="4"/>
    </row>
    <row r="18" spans="1:6" x14ac:dyDescent="0.3">
      <c r="A18" s="4"/>
      <c r="B18" s="4"/>
      <c r="C18" s="4"/>
      <c r="D18" s="34"/>
      <c r="E18" s="5">
        <v>0</v>
      </c>
      <c r="F18" s="4"/>
    </row>
    <row r="19" spans="1:6" x14ac:dyDescent="0.3">
      <c r="A19" s="4"/>
      <c r="B19" s="4"/>
      <c r="C19" s="4"/>
      <c r="D19" s="34"/>
      <c r="E19" s="5">
        <v>0</v>
      </c>
      <c r="F19" s="4"/>
    </row>
    <row r="20" spans="1:6" x14ac:dyDescent="0.3">
      <c r="A20" s="4"/>
      <c r="B20" s="4"/>
      <c r="C20" s="4"/>
      <c r="D20" s="34"/>
      <c r="E20" s="5">
        <v>0</v>
      </c>
      <c r="F20" s="4"/>
    </row>
    <row r="21" spans="1:6" x14ac:dyDescent="0.3">
      <c r="A21" s="4"/>
      <c r="B21" s="4"/>
      <c r="C21" s="4"/>
      <c r="D21" s="34"/>
      <c r="E21" s="5">
        <v>0</v>
      </c>
      <c r="F21" s="4"/>
    </row>
    <row r="22" spans="1:6" x14ac:dyDescent="0.3">
      <c r="A22" s="4"/>
      <c r="B22" s="4"/>
      <c r="C22" s="4"/>
      <c r="D22" s="34"/>
      <c r="E22" s="5">
        <v>0</v>
      </c>
      <c r="F22" s="4"/>
    </row>
    <row r="23" spans="1:6" x14ac:dyDescent="0.3">
      <c r="B23" s="1"/>
      <c r="C23" s="1"/>
      <c r="D23" s="1"/>
      <c r="E23" s="6"/>
      <c r="F23" s="1"/>
    </row>
    <row r="24" spans="1:6" x14ac:dyDescent="0.3">
      <c r="A24" s="13" t="s">
        <v>8</v>
      </c>
      <c r="B24" s="14"/>
      <c r="C24" s="14"/>
      <c r="E24" s="3"/>
      <c r="F24" s="1"/>
    </row>
    <row r="25" spans="1:6" x14ac:dyDescent="0.3">
      <c r="A25" s="20" t="s">
        <v>3</v>
      </c>
      <c r="B25" s="21" t="s">
        <v>11</v>
      </c>
      <c r="C25" s="22">
        <f>SUMIF($C$6:$C$22,A25,$E$6:$E$22)</f>
        <v>167000</v>
      </c>
    </row>
    <row r="26" spans="1:6" x14ac:dyDescent="0.3">
      <c r="A26" s="20" t="s">
        <v>16</v>
      </c>
      <c r="B26" s="21" t="s">
        <v>11</v>
      </c>
      <c r="C26" s="22">
        <f>SUMIF($C$6:$C$22,A26,$E$6:$E$22)</f>
        <v>775</v>
      </c>
    </row>
    <row r="27" spans="1:6" x14ac:dyDescent="0.3">
      <c r="A27" s="23" t="s">
        <v>2</v>
      </c>
      <c r="B27" s="24"/>
      <c r="C27" s="25">
        <f>SUM(C25:C26)</f>
        <v>167775</v>
      </c>
    </row>
    <row r="28" spans="1:6" x14ac:dyDescent="0.3">
      <c r="B28" s="2"/>
      <c r="E28" s="3"/>
    </row>
    <row r="29" spans="1:6" x14ac:dyDescent="0.3">
      <c r="A29" s="15" t="s">
        <v>7</v>
      </c>
      <c r="B29" s="16"/>
      <c r="C29" s="16"/>
      <c r="E29" s="3"/>
    </row>
    <row r="30" spans="1:6" x14ac:dyDescent="0.3">
      <c r="A30" s="29" t="s">
        <v>18</v>
      </c>
      <c r="B30" s="30"/>
      <c r="C30" s="26">
        <v>160000</v>
      </c>
    </row>
    <row r="31" spans="1:6" x14ac:dyDescent="0.3">
      <c r="A31" s="29" t="s">
        <v>1</v>
      </c>
      <c r="B31" s="30"/>
      <c r="C31" s="26">
        <v>7775</v>
      </c>
    </row>
    <row r="32" spans="1:6" x14ac:dyDescent="0.3">
      <c r="A32" s="29" t="s">
        <v>5</v>
      </c>
      <c r="B32" s="30"/>
      <c r="C32" s="27">
        <f>SUM(C30+C31)</f>
        <v>167775</v>
      </c>
    </row>
    <row r="33" spans="1:3" x14ac:dyDescent="0.3">
      <c r="A33" s="31" t="s">
        <v>4</v>
      </c>
      <c r="B33" s="32"/>
      <c r="C33" s="28">
        <f>SUM(C32:C32)</f>
        <v>167775</v>
      </c>
    </row>
    <row r="35" spans="1:3" x14ac:dyDescent="0.3">
      <c r="A35" s="15" t="s">
        <v>12</v>
      </c>
      <c r="B35" s="15"/>
      <c r="C35" s="15"/>
    </row>
    <row r="36" spans="1:3" x14ac:dyDescent="0.3">
      <c r="A36" t="s">
        <v>14</v>
      </c>
      <c r="B36" s="33" t="str">
        <f>IF(C27&lt;=C33,"YES","NO - Check Figures")</f>
        <v>YES</v>
      </c>
      <c r="C36" s="33"/>
    </row>
    <row r="37" spans="1:3" x14ac:dyDescent="0.3">
      <c r="A37" t="s">
        <v>15</v>
      </c>
      <c r="B37" s="33" t="str">
        <f>IF(C25&lt;=C32,"YES","NO - Check Figures")</f>
        <v>YES</v>
      </c>
      <c r="C37" s="33"/>
    </row>
  </sheetData>
  <conditionalFormatting sqref="B36:C37">
    <cfRule type="cellIs" dxfId="1" priority="1" operator="equal">
      <formula>"NO - Check Figures"</formula>
    </cfRule>
    <cfRule type="cellIs" dxfId="0" priority="2" operator="equal">
      <formula>"YES"</formula>
    </cfRule>
  </conditionalFormatting>
  <dataValidations count="1">
    <dataValidation type="list" allowBlank="1" showInputMessage="1" showErrorMessage="1" sqref="D23 B24 C6:C24" xr:uid="{00000000-0002-0000-0000-000000000000}">
      <formula1>$A$25:$A$26</formula1>
    </dataValidation>
  </dataValidations>
  <pageMargins left="0.25" right="0.25" top="0.75" bottom="0.75" header="0.3" footer="0.3"/>
  <pageSetup paperSize="9" scale="8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Energy Savings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Nicolson</dc:creator>
  <cp:lastModifiedBy>Rosemary Knight</cp:lastModifiedBy>
  <cp:lastPrinted>2018-09-27T14:21:43Z</cp:lastPrinted>
  <dcterms:created xsi:type="dcterms:W3CDTF">2018-08-28T10:56:12Z</dcterms:created>
  <dcterms:modified xsi:type="dcterms:W3CDTF">2019-11-01T07:37:25Z</dcterms:modified>
</cp:coreProperties>
</file>